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5480" windowHeight="11640" activeTab="0"/>
  </bookViews>
  <sheets>
    <sheet name="決勝ﾄｰﾅﾒﾝﾄ" sheetId="1" r:id="rId1"/>
    <sheet name="Aﾌﾞﾛｯｸ" sheetId="2" r:id="rId2"/>
    <sheet name="Bﾌﾞﾛｯｸ" sheetId="3" r:id="rId3"/>
    <sheet name="ﾌﾞﾛｯｸ別" sheetId="4" r:id="rId4"/>
  </sheets>
  <definedNames>
    <definedName name="_xlnm.Print_Area" localSheetId="1">'Aﾌﾞﾛｯｸ'!$A$1:$AA$7</definedName>
    <definedName name="_xlnm.Print_Area" localSheetId="2">'Bﾌﾞﾛｯｸ'!$A$1:$AA$6</definedName>
  </definedNames>
  <calcPr fullCalcOnLoad="1"/>
</workbook>
</file>

<file path=xl/sharedStrings.xml><?xml version="1.0" encoding="utf-8"?>
<sst xmlns="http://schemas.openxmlformats.org/spreadsheetml/2006/main" count="127" uniqueCount="52">
  <si>
    <t>試合</t>
  </si>
  <si>
    <t>勝数</t>
  </si>
  <si>
    <t>負数</t>
  </si>
  <si>
    <t>引分</t>
  </si>
  <si>
    <t>総得点</t>
  </si>
  <si>
    <t>総失点</t>
  </si>
  <si>
    <t>得失点差</t>
  </si>
  <si>
    <t>ｶｰｼﾞﾅﾙｽ</t>
  </si>
  <si>
    <t>小田急ﾗｲｵﾝｽﾞ</t>
  </si>
  <si>
    <t>流山ｼｬｰｸｽ</t>
  </si>
  <si>
    <t>江戸川台ﾌｪﾆｯｸｽ</t>
  </si>
  <si>
    <t>柏ﾘｱﾉｽ</t>
  </si>
  <si>
    <t>初石ｸｰｶﾞｰｽﾞ</t>
  </si>
  <si>
    <t>加岸ﾍﾞｱｰｽﾞ</t>
  </si>
  <si>
    <t>西深井ﾚｯﾄﾞｽﾀｰｽﾞ</t>
  </si>
  <si>
    <t>伊勢原ｼﾞｬｶﾞｰｽﾞ</t>
  </si>
  <si>
    <t>A0</t>
  </si>
  <si>
    <t>A1</t>
  </si>
  <si>
    <t>A2</t>
  </si>
  <si>
    <t>A3</t>
  </si>
  <si>
    <t>A4</t>
  </si>
  <si>
    <t>A5</t>
  </si>
  <si>
    <t>B0</t>
  </si>
  <si>
    <t>B1</t>
  </si>
  <si>
    <t>B2</t>
  </si>
  <si>
    <t>B3</t>
  </si>
  <si>
    <t>B4</t>
  </si>
  <si>
    <t>Aﾌﾞﾛｯｸ</t>
  </si>
  <si>
    <t>Bﾌﾞﾛｯｸ</t>
  </si>
  <si>
    <t>計</t>
  </si>
  <si>
    <t>西原ｱﾛｰｽﾞ</t>
  </si>
  <si>
    <t>第８回スーパーカドヤ杯決勝トーナメント表</t>
  </si>
  <si>
    <t>流山ﾎｰｸｽ</t>
  </si>
  <si>
    <t>○</t>
  </si>
  <si>
    <t>●</t>
  </si>
  <si>
    <t>○</t>
  </si>
  <si>
    <t>●</t>
  </si>
  <si>
    <t>①</t>
  </si>
  <si>
    <t>②</t>
  </si>
  <si>
    <t>③</t>
  </si>
  <si>
    <t>④</t>
  </si>
  <si>
    <t>⑤</t>
  </si>
  <si>
    <t>⑥</t>
  </si>
  <si>
    <t>ﾌﾞﾛｯｸ内
順位</t>
  </si>
  <si>
    <t>決勝戦〔平成17年5月5日：公園球場〕</t>
  </si>
  <si>
    <t>３位決定戦〔平成17年5月5日：公園球場〕</t>
  </si>
  <si>
    <t>加岸ベアーズ</t>
  </si>
  <si>
    <t>初石クーガーズ</t>
  </si>
  <si>
    <t>×</t>
  </si>
  <si>
    <t>カージナルス</t>
  </si>
  <si>
    <t>-</t>
  </si>
  <si>
    <t>流山シャークス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</si>
</sst>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45">
    <font>
      <sz val="14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36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6"/>
      <color indexed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4"/>
      <color indexed="17"/>
      <name val="ＭＳ 明朝"/>
      <family val="1"/>
    </font>
    <font>
      <sz val="14"/>
      <color indexed="20"/>
      <name val="ＭＳ 明朝"/>
      <family val="1"/>
    </font>
    <font>
      <sz val="14"/>
      <color indexed="60"/>
      <name val="ＭＳ 明朝"/>
      <family val="1"/>
    </font>
    <font>
      <sz val="14"/>
      <color indexed="62"/>
      <name val="ＭＳ 明朝"/>
      <family val="1"/>
    </font>
    <font>
      <b/>
      <sz val="14"/>
      <color indexed="63"/>
      <name val="ＭＳ 明朝"/>
      <family val="1"/>
    </font>
    <font>
      <b/>
      <sz val="14"/>
      <color indexed="52"/>
      <name val="ＭＳ 明朝"/>
      <family val="1"/>
    </font>
    <font>
      <sz val="14"/>
      <color indexed="52"/>
      <name val="ＭＳ 明朝"/>
      <family val="1"/>
    </font>
    <font>
      <b/>
      <sz val="14"/>
      <color indexed="9"/>
      <name val="ＭＳ 明朝"/>
      <family val="1"/>
    </font>
    <font>
      <sz val="14"/>
      <color indexed="10"/>
      <name val="ＭＳ 明朝"/>
      <family val="1"/>
    </font>
    <font>
      <i/>
      <sz val="14"/>
      <color indexed="23"/>
      <name val="ＭＳ 明朝"/>
      <family val="1"/>
    </font>
    <font>
      <b/>
      <sz val="14"/>
      <color indexed="8"/>
      <name val="ＭＳ 明朝"/>
      <family val="1"/>
    </font>
    <font>
      <sz val="14"/>
      <color indexed="9"/>
      <name val="ＭＳ 明朝"/>
      <family val="1"/>
    </font>
    <font>
      <sz val="14"/>
      <color indexed="8"/>
      <name val="ＭＳ 明朝"/>
      <family val="1"/>
    </font>
    <font>
      <sz val="14"/>
      <color theme="1"/>
      <name val="ＭＳ 明朝"/>
      <family val="1"/>
    </font>
    <font>
      <sz val="14"/>
      <color theme="0"/>
      <name val="ＭＳ 明朝"/>
      <family val="1"/>
    </font>
    <font>
      <b/>
      <sz val="18"/>
      <color theme="3"/>
      <name val="Cambria"/>
      <family val="3"/>
    </font>
    <font>
      <b/>
      <sz val="14"/>
      <color theme="0"/>
      <name val="ＭＳ 明朝"/>
      <family val="1"/>
    </font>
    <font>
      <sz val="14"/>
      <color rgb="FF9C6500"/>
      <name val="ＭＳ 明朝"/>
      <family val="1"/>
    </font>
    <font>
      <sz val="14"/>
      <color rgb="FFFA7D00"/>
      <name val="ＭＳ 明朝"/>
      <family val="1"/>
    </font>
    <font>
      <sz val="14"/>
      <color rgb="FF9C0006"/>
      <name val="ＭＳ 明朝"/>
      <family val="1"/>
    </font>
    <font>
      <b/>
      <sz val="14"/>
      <color rgb="FFFA7D00"/>
      <name val="ＭＳ 明朝"/>
      <family val="1"/>
    </font>
    <font>
      <sz val="14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4"/>
      <color theme="1"/>
      <name val="ＭＳ 明朝"/>
      <family val="1"/>
    </font>
    <font>
      <b/>
      <sz val="14"/>
      <color rgb="FF3F3F3F"/>
      <name val="ＭＳ 明朝"/>
      <family val="1"/>
    </font>
    <font>
      <i/>
      <sz val="14"/>
      <color rgb="FF7F7F7F"/>
      <name val="ＭＳ 明朝"/>
      <family val="1"/>
    </font>
    <font>
      <sz val="14"/>
      <color rgb="FF3F3F76"/>
      <name val="ＭＳ 明朝"/>
      <family val="1"/>
    </font>
    <font>
      <sz val="14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 diagonalUp="1" diagonalDown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43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31"/>
  <sheetViews>
    <sheetView showGridLines="0" tabSelected="1" zoomScalePageLayoutView="0" workbookViewId="0" topLeftCell="A1">
      <selection activeCell="A1" sqref="A1:I1"/>
    </sheetView>
  </sheetViews>
  <sheetFormatPr defaultColWidth="8.796875" defaultRowHeight="17.25"/>
  <cols>
    <col min="1" max="1" width="15.8984375" style="0" customWidth="1"/>
    <col min="2" max="9" width="5.69921875" style="0" customWidth="1"/>
  </cols>
  <sheetData>
    <row r="1" spans="1:9" ht="18.75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4"/>
      <c r="B2" s="4"/>
      <c r="C2" s="4"/>
      <c r="D2" s="4"/>
      <c r="E2" s="4"/>
      <c r="F2" s="4"/>
      <c r="G2" s="4"/>
      <c r="H2" s="4"/>
      <c r="I2" s="4"/>
    </row>
    <row r="3" spans="1:9" ht="18.75">
      <c r="A3" s="12" t="s">
        <v>44</v>
      </c>
      <c r="B3" s="12"/>
      <c r="C3" s="12"/>
      <c r="D3" s="12"/>
      <c r="E3" s="12"/>
      <c r="F3" s="12"/>
      <c r="G3" s="12"/>
      <c r="H3" s="12"/>
      <c r="I3" s="12"/>
    </row>
    <row r="4" spans="1:9" ht="18.75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 t="s">
        <v>29</v>
      </c>
    </row>
    <row r="5" spans="1:9" ht="18.75">
      <c r="A5" s="5" t="s">
        <v>46</v>
      </c>
      <c r="B5" s="5">
        <v>0</v>
      </c>
      <c r="C5" s="5">
        <v>1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1</v>
      </c>
    </row>
    <row r="6" spans="1:9" ht="18.75">
      <c r="A6" s="5" t="s">
        <v>47</v>
      </c>
      <c r="B6" s="5">
        <v>0</v>
      </c>
      <c r="C6" s="5">
        <v>0</v>
      </c>
      <c r="D6" s="5">
        <v>1</v>
      </c>
      <c r="E6" s="5">
        <v>2</v>
      </c>
      <c r="F6" s="5">
        <v>0</v>
      </c>
      <c r="G6" s="5">
        <v>0</v>
      </c>
      <c r="H6" s="5" t="s">
        <v>48</v>
      </c>
      <c r="I6" s="5">
        <v>3</v>
      </c>
    </row>
    <row r="7" spans="1:9" ht="18.75">
      <c r="A7" s="6"/>
      <c r="B7" s="6"/>
      <c r="C7" s="6"/>
      <c r="D7" s="6"/>
      <c r="E7" s="6"/>
      <c r="F7" s="6"/>
      <c r="G7" s="6"/>
      <c r="H7" s="6"/>
      <c r="I7" s="6"/>
    </row>
    <row r="8" spans="1:9" ht="18.75">
      <c r="A8" s="12" t="s">
        <v>45</v>
      </c>
      <c r="B8" s="12"/>
      <c r="C8" s="12"/>
      <c r="D8" s="12"/>
      <c r="E8" s="12"/>
      <c r="F8" s="12"/>
      <c r="G8" s="12"/>
      <c r="H8" s="12"/>
      <c r="I8" s="12"/>
    </row>
    <row r="9" spans="1:9" ht="18.75">
      <c r="A9" s="5"/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 t="s">
        <v>29</v>
      </c>
    </row>
    <row r="10" spans="1:9" ht="18.75">
      <c r="A10" s="5" t="s">
        <v>49</v>
      </c>
      <c r="B10" s="5">
        <v>2</v>
      </c>
      <c r="C10" s="5">
        <v>0</v>
      </c>
      <c r="D10" s="5">
        <v>5</v>
      </c>
      <c r="E10" s="5">
        <v>0</v>
      </c>
      <c r="F10" s="5">
        <v>1</v>
      </c>
      <c r="G10" s="5" t="s">
        <v>50</v>
      </c>
      <c r="H10" s="5" t="s">
        <v>50</v>
      </c>
      <c r="I10" s="5">
        <v>8</v>
      </c>
    </row>
    <row r="11" spans="1:9" ht="18.75">
      <c r="A11" s="5" t="s">
        <v>51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 t="s">
        <v>50</v>
      </c>
      <c r="H11" s="5" t="s">
        <v>50</v>
      </c>
      <c r="I11" s="5">
        <v>0</v>
      </c>
    </row>
    <row r="12" spans="1:9" ht="18.75">
      <c r="A12" s="7"/>
      <c r="B12" s="7"/>
      <c r="C12" s="7"/>
      <c r="D12" s="7"/>
      <c r="E12" s="7"/>
      <c r="F12" s="7"/>
      <c r="G12" s="7"/>
      <c r="H12" s="7"/>
      <c r="I12" s="7"/>
    </row>
    <row r="31" spans="1:9" ht="17.25">
      <c r="A31" s="13"/>
      <c r="B31" s="13"/>
      <c r="C31" s="13"/>
      <c r="D31" s="13"/>
      <c r="E31" s="13"/>
      <c r="F31" s="13"/>
      <c r="G31" s="13"/>
      <c r="H31" s="13"/>
      <c r="I31" s="13"/>
    </row>
  </sheetData>
  <sheetProtection/>
  <mergeCells count="4">
    <mergeCell ref="A1:I1"/>
    <mergeCell ref="A3:I3"/>
    <mergeCell ref="A8:I8"/>
    <mergeCell ref="A31:I31"/>
  </mergeCells>
  <printOptions horizontalCentered="1"/>
  <pageMargins left="0.7874015748031497" right="0.7874015748031497" top="0.61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7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8.796875" defaultRowHeight="17.25"/>
  <cols>
    <col min="1" max="1" width="8.09765625" style="35" bestFit="1" customWidth="1"/>
    <col min="2" max="2" width="15.69921875" style="19" customWidth="1"/>
    <col min="3" max="20" width="4.19921875" style="19" customWidth="1"/>
    <col min="21" max="24" width="5.296875" style="19" bestFit="1" customWidth="1"/>
    <col min="25" max="26" width="7.19921875" style="19" bestFit="1" customWidth="1"/>
    <col min="27" max="27" width="9" style="36" bestFit="1" customWidth="1"/>
    <col min="28" max="16384" width="8.796875" style="19" customWidth="1"/>
  </cols>
  <sheetData>
    <row r="1" spans="1:27" ht="34.5">
      <c r="A1" s="14" t="s">
        <v>43</v>
      </c>
      <c r="B1" s="15"/>
      <c r="C1" s="16" t="str">
        <f>B2</f>
        <v>伊勢原ｼﾞｬｶﾞｰｽﾞ</v>
      </c>
      <c r="D1" s="16"/>
      <c r="E1" s="16"/>
      <c r="F1" s="16" t="str">
        <f>B3</f>
        <v>西原ｱﾛｰｽﾞ</v>
      </c>
      <c r="G1" s="16"/>
      <c r="H1" s="16"/>
      <c r="I1" s="16" t="str">
        <f>B4</f>
        <v>ｶｰｼﾞﾅﾙｽ</v>
      </c>
      <c r="J1" s="16"/>
      <c r="K1" s="16"/>
      <c r="L1" s="16" t="str">
        <f>B5</f>
        <v>西深井ﾚｯﾄﾞｽﾀｰｽﾞ</v>
      </c>
      <c r="M1" s="16"/>
      <c r="N1" s="16"/>
      <c r="O1" s="16" t="str">
        <f>B6</f>
        <v>初石ｸｰｶﾞｰｽﾞ</v>
      </c>
      <c r="P1" s="16"/>
      <c r="Q1" s="16"/>
      <c r="R1" s="16" t="str">
        <f>B7</f>
        <v>小田急ﾗｲｵﾝｽﾞ</v>
      </c>
      <c r="S1" s="16"/>
      <c r="T1" s="16"/>
      <c r="U1" s="17" t="s">
        <v>0</v>
      </c>
      <c r="V1" s="17" t="s">
        <v>1</v>
      </c>
      <c r="W1" s="17" t="s">
        <v>2</v>
      </c>
      <c r="X1" s="17" t="s">
        <v>3</v>
      </c>
      <c r="Y1" s="17" t="s">
        <v>4</v>
      </c>
      <c r="Z1" s="17" t="s">
        <v>5</v>
      </c>
      <c r="AA1" s="18" t="s">
        <v>6</v>
      </c>
    </row>
    <row r="2" spans="1:27" ht="90" customHeight="1">
      <c r="A2" s="20" t="s">
        <v>40</v>
      </c>
      <c r="B2" s="21" t="s">
        <v>15</v>
      </c>
      <c r="C2" s="22"/>
      <c r="D2" s="23"/>
      <c r="E2" s="24"/>
      <c r="F2" s="25">
        <v>12</v>
      </c>
      <c r="G2" s="26" t="s">
        <v>35</v>
      </c>
      <c r="H2" s="27">
        <v>2</v>
      </c>
      <c r="I2" s="25">
        <v>1</v>
      </c>
      <c r="J2" s="26" t="s">
        <v>36</v>
      </c>
      <c r="K2" s="27">
        <v>11</v>
      </c>
      <c r="L2" s="25">
        <v>18</v>
      </c>
      <c r="M2" s="26" t="s">
        <v>35</v>
      </c>
      <c r="N2" s="27">
        <v>1</v>
      </c>
      <c r="O2" s="25">
        <v>1</v>
      </c>
      <c r="P2" s="26" t="s">
        <v>34</v>
      </c>
      <c r="Q2" s="27">
        <v>32</v>
      </c>
      <c r="R2" s="25">
        <v>4</v>
      </c>
      <c r="S2" s="26" t="s">
        <v>36</v>
      </c>
      <c r="T2" s="27">
        <v>7</v>
      </c>
      <c r="U2" s="28">
        <f aca="true" t="shared" si="0" ref="U2:U7">SUM(V2:X2)</f>
        <v>5</v>
      </c>
      <c r="V2" s="29">
        <f aca="true" t="shared" si="1" ref="V2:V7">COUNTIF($C2:$T2,"○")</f>
        <v>2</v>
      </c>
      <c r="W2" s="29">
        <f aca="true" t="shared" si="2" ref="W2:W7">COUNTIF($C2:$T2,"●")</f>
        <v>3</v>
      </c>
      <c r="X2" s="29">
        <f aca="true" t="shared" si="3" ref="X2:X7">COUNTIF($C2:$T2,"△")</f>
        <v>0</v>
      </c>
      <c r="Y2" s="30">
        <f>F2+I2+L2+O2+R2</f>
        <v>36</v>
      </c>
      <c r="Z2" s="30">
        <f>H2+K2+N2+Q2+T2</f>
        <v>53</v>
      </c>
      <c r="AA2" s="31">
        <f aca="true" t="shared" si="4" ref="AA2:AA7">Y2-Z2</f>
        <v>-17</v>
      </c>
    </row>
    <row r="3" spans="1:27" ht="90" customHeight="1">
      <c r="A3" s="20" t="s">
        <v>41</v>
      </c>
      <c r="B3" s="21" t="s">
        <v>30</v>
      </c>
      <c r="C3" s="32">
        <v>2</v>
      </c>
      <c r="D3" s="33" t="s">
        <v>36</v>
      </c>
      <c r="E3" s="34">
        <v>12</v>
      </c>
      <c r="F3" s="22"/>
      <c r="G3" s="23"/>
      <c r="H3" s="24"/>
      <c r="I3" s="25">
        <v>2</v>
      </c>
      <c r="J3" s="26" t="s">
        <v>36</v>
      </c>
      <c r="K3" s="27">
        <v>9</v>
      </c>
      <c r="L3" s="25">
        <v>19</v>
      </c>
      <c r="M3" s="26" t="s">
        <v>33</v>
      </c>
      <c r="N3" s="27">
        <v>1</v>
      </c>
      <c r="O3" s="25">
        <v>0</v>
      </c>
      <c r="P3" s="26" t="s">
        <v>34</v>
      </c>
      <c r="Q3" s="27">
        <v>34</v>
      </c>
      <c r="R3" s="25">
        <v>3</v>
      </c>
      <c r="S3" s="26" t="s">
        <v>36</v>
      </c>
      <c r="T3" s="27">
        <v>17</v>
      </c>
      <c r="U3" s="28">
        <f t="shared" si="0"/>
        <v>5</v>
      </c>
      <c r="V3" s="29">
        <f>COUNTIF($C3:$T3,"○")</f>
        <v>1</v>
      </c>
      <c r="W3" s="29">
        <f>COUNTIF($C3:$T3,"●")</f>
        <v>4</v>
      </c>
      <c r="X3" s="29">
        <f>COUNTIF($C3:$T3,"△")</f>
        <v>0</v>
      </c>
      <c r="Y3" s="30">
        <f>C3+I3+L3+O3+R3</f>
        <v>26</v>
      </c>
      <c r="Z3" s="30">
        <f>E3+K3+N3+Q3+T3</f>
        <v>73</v>
      </c>
      <c r="AA3" s="31">
        <f t="shared" si="4"/>
        <v>-47</v>
      </c>
    </row>
    <row r="4" spans="1:27" ht="90" customHeight="1">
      <c r="A4" s="20" t="s">
        <v>38</v>
      </c>
      <c r="B4" s="21" t="s">
        <v>7</v>
      </c>
      <c r="C4" s="32">
        <v>11</v>
      </c>
      <c r="D4" s="33" t="s">
        <v>35</v>
      </c>
      <c r="E4" s="34">
        <v>1</v>
      </c>
      <c r="F4" s="32">
        <v>9</v>
      </c>
      <c r="G4" s="33" t="s">
        <v>35</v>
      </c>
      <c r="H4" s="34">
        <v>2</v>
      </c>
      <c r="I4" s="22"/>
      <c r="J4" s="23"/>
      <c r="K4" s="24"/>
      <c r="L4" s="25">
        <v>13</v>
      </c>
      <c r="M4" s="26" t="s">
        <v>35</v>
      </c>
      <c r="N4" s="27">
        <v>2</v>
      </c>
      <c r="O4" s="25">
        <v>2</v>
      </c>
      <c r="P4" s="26" t="s">
        <v>36</v>
      </c>
      <c r="Q4" s="27">
        <v>7</v>
      </c>
      <c r="R4" s="25">
        <v>12</v>
      </c>
      <c r="S4" s="26" t="s">
        <v>33</v>
      </c>
      <c r="T4" s="27">
        <v>5</v>
      </c>
      <c r="U4" s="28">
        <f t="shared" si="0"/>
        <v>5</v>
      </c>
      <c r="V4" s="29">
        <f t="shared" si="1"/>
        <v>4</v>
      </c>
      <c r="W4" s="29">
        <f t="shared" si="2"/>
        <v>1</v>
      </c>
      <c r="X4" s="29">
        <f t="shared" si="3"/>
        <v>0</v>
      </c>
      <c r="Y4" s="30">
        <f>C4+F4+L4+O4+R4</f>
        <v>47</v>
      </c>
      <c r="Z4" s="30">
        <f>E4+H4+N4+Q4+T4</f>
        <v>17</v>
      </c>
      <c r="AA4" s="31">
        <f t="shared" si="4"/>
        <v>30</v>
      </c>
    </row>
    <row r="5" spans="1:27" ht="90" customHeight="1">
      <c r="A5" s="20" t="s">
        <v>42</v>
      </c>
      <c r="B5" s="21" t="s">
        <v>14</v>
      </c>
      <c r="C5" s="32">
        <v>1</v>
      </c>
      <c r="D5" s="33" t="s">
        <v>34</v>
      </c>
      <c r="E5" s="34">
        <v>18</v>
      </c>
      <c r="F5" s="32">
        <v>1</v>
      </c>
      <c r="G5" s="33" t="s">
        <v>34</v>
      </c>
      <c r="H5" s="34">
        <v>19</v>
      </c>
      <c r="I5" s="32">
        <v>2</v>
      </c>
      <c r="J5" s="33" t="s">
        <v>34</v>
      </c>
      <c r="K5" s="34">
        <v>13</v>
      </c>
      <c r="L5" s="22"/>
      <c r="M5" s="23"/>
      <c r="N5" s="24"/>
      <c r="O5" s="25">
        <v>1</v>
      </c>
      <c r="P5" s="26" t="s">
        <v>34</v>
      </c>
      <c r="Q5" s="27">
        <v>31</v>
      </c>
      <c r="R5" s="25">
        <v>0</v>
      </c>
      <c r="S5" s="26" t="s">
        <v>34</v>
      </c>
      <c r="T5" s="27">
        <v>24</v>
      </c>
      <c r="U5" s="28">
        <f t="shared" si="0"/>
        <v>5</v>
      </c>
      <c r="V5" s="29">
        <f t="shared" si="1"/>
        <v>0</v>
      </c>
      <c r="W5" s="29">
        <f t="shared" si="2"/>
        <v>5</v>
      </c>
      <c r="X5" s="29">
        <f t="shared" si="3"/>
        <v>0</v>
      </c>
      <c r="Y5" s="30">
        <f>C5+F5+I5+O5+R5</f>
        <v>5</v>
      </c>
      <c r="Z5" s="30">
        <f>E5+H5+K5+Q5+T5</f>
        <v>105</v>
      </c>
      <c r="AA5" s="31">
        <f t="shared" si="4"/>
        <v>-100</v>
      </c>
    </row>
    <row r="6" spans="1:27" ht="90" customHeight="1">
      <c r="A6" s="20" t="s">
        <v>37</v>
      </c>
      <c r="B6" s="21" t="s">
        <v>12</v>
      </c>
      <c r="C6" s="32">
        <v>32</v>
      </c>
      <c r="D6" s="33" t="s">
        <v>33</v>
      </c>
      <c r="E6" s="34">
        <v>1</v>
      </c>
      <c r="F6" s="32">
        <v>34</v>
      </c>
      <c r="G6" s="33" t="s">
        <v>33</v>
      </c>
      <c r="H6" s="34">
        <v>0</v>
      </c>
      <c r="I6" s="32">
        <v>7</v>
      </c>
      <c r="J6" s="33" t="s">
        <v>33</v>
      </c>
      <c r="K6" s="34">
        <v>2</v>
      </c>
      <c r="L6" s="32">
        <v>31</v>
      </c>
      <c r="M6" s="33" t="s">
        <v>33</v>
      </c>
      <c r="N6" s="34">
        <v>1</v>
      </c>
      <c r="O6" s="22"/>
      <c r="P6" s="23"/>
      <c r="Q6" s="24"/>
      <c r="R6" s="25">
        <v>6</v>
      </c>
      <c r="S6" s="33" t="s">
        <v>33</v>
      </c>
      <c r="T6" s="27">
        <v>3</v>
      </c>
      <c r="U6" s="28">
        <f t="shared" si="0"/>
        <v>5</v>
      </c>
      <c r="V6" s="29">
        <f t="shared" si="1"/>
        <v>5</v>
      </c>
      <c r="W6" s="29">
        <f t="shared" si="2"/>
        <v>0</v>
      </c>
      <c r="X6" s="29">
        <f t="shared" si="3"/>
        <v>0</v>
      </c>
      <c r="Y6" s="30">
        <f>C6+F6+I6+L6+R6</f>
        <v>110</v>
      </c>
      <c r="Z6" s="30">
        <f>E6+H6+K6+N6+T6</f>
        <v>7</v>
      </c>
      <c r="AA6" s="31">
        <f t="shared" si="4"/>
        <v>103</v>
      </c>
    </row>
    <row r="7" spans="1:27" ht="90" customHeight="1">
      <c r="A7" s="20" t="s">
        <v>39</v>
      </c>
      <c r="B7" s="21" t="s">
        <v>8</v>
      </c>
      <c r="C7" s="32">
        <v>7</v>
      </c>
      <c r="D7" s="33" t="s">
        <v>33</v>
      </c>
      <c r="E7" s="34">
        <v>4</v>
      </c>
      <c r="F7" s="32">
        <v>17</v>
      </c>
      <c r="G7" s="33" t="s">
        <v>33</v>
      </c>
      <c r="H7" s="34">
        <v>3</v>
      </c>
      <c r="I7" s="32">
        <v>5</v>
      </c>
      <c r="J7" s="33" t="s">
        <v>34</v>
      </c>
      <c r="K7" s="34">
        <v>12</v>
      </c>
      <c r="L7" s="32">
        <v>24</v>
      </c>
      <c r="M7" s="33" t="s">
        <v>33</v>
      </c>
      <c r="N7" s="34">
        <v>0</v>
      </c>
      <c r="O7" s="32">
        <v>3</v>
      </c>
      <c r="P7" s="33" t="s">
        <v>34</v>
      </c>
      <c r="Q7" s="34">
        <v>6</v>
      </c>
      <c r="R7" s="22"/>
      <c r="S7" s="23"/>
      <c r="T7" s="24"/>
      <c r="U7" s="28">
        <f t="shared" si="0"/>
        <v>5</v>
      </c>
      <c r="V7" s="29">
        <f t="shared" si="1"/>
        <v>3</v>
      </c>
      <c r="W7" s="29">
        <f t="shared" si="2"/>
        <v>2</v>
      </c>
      <c r="X7" s="29">
        <f t="shared" si="3"/>
        <v>0</v>
      </c>
      <c r="Y7" s="30">
        <f>C7+F7+I7+L7+O7</f>
        <v>56</v>
      </c>
      <c r="Z7" s="30">
        <f>E7+H7+K7+N7+Q7</f>
        <v>25</v>
      </c>
      <c r="AA7" s="31">
        <f t="shared" si="4"/>
        <v>31</v>
      </c>
    </row>
  </sheetData>
  <sheetProtection/>
  <mergeCells count="12">
    <mergeCell ref="C2:E2"/>
    <mergeCell ref="F3:H3"/>
    <mergeCell ref="C1:E1"/>
    <mergeCell ref="F1:H1"/>
    <mergeCell ref="I1:K1"/>
    <mergeCell ref="L1:N1"/>
    <mergeCell ref="I4:K4"/>
    <mergeCell ref="L5:N5"/>
    <mergeCell ref="O6:Q6"/>
    <mergeCell ref="R7:T7"/>
    <mergeCell ref="O1:Q1"/>
    <mergeCell ref="R1:T1"/>
  </mergeCells>
  <dataValidations count="2">
    <dataValidation allowBlank="1" showInputMessage="1" showErrorMessage="1" imeMode="hiragana" sqref="B2:B7"/>
    <dataValidation allowBlank="1" showInputMessage="1" showErrorMessage="1" imeMode="off" sqref="C2:AA7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landscape" paperSize="9" scale="78" r:id="rId1"/>
  <headerFooter alignWithMargins="0">
    <oddHeader>&amp;C&amp;18第8回カドヤ杯（Ａブロック）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8.796875" defaultRowHeight="17.25"/>
  <cols>
    <col min="1" max="1" width="8.09765625" style="35" bestFit="1" customWidth="1"/>
    <col min="2" max="2" width="15.69921875" style="19" customWidth="1"/>
    <col min="3" max="17" width="4.19921875" style="19" customWidth="1"/>
    <col min="18" max="20" width="4.19921875" style="19" hidden="1" customWidth="1"/>
    <col min="21" max="24" width="5.296875" style="19" bestFit="1" customWidth="1"/>
    <col min="25" max="26" width="7.19921875" style="19" bestFit="1" customWidth="1"/>
    <col min="27" max="27" width="9" style="36" bestFit="1" customWidth="1"/>
    <col min="28" max="16384" width="8.796875" style="19" customWidth="1"/>
  </cols>
  <sheetData>
    <row r="1" spans="1:27" ht="34.5">
      <c r="A1" s="14" t="s">
        <v>43</v>
      </c>
      <c r="B1" s="15"/>
      <c r="C1" s="16" t="str">
        <f>B2</f>
        <v>柏ﾘｱﾉｽ</v>
      </c>
      <c r="D1" s="16"/>
      <c r="E1" s="16"/>
      <c r="F1" s="16" t="str">
        <f>B3</f>
        <v>流山ｼｬｰｸｽ</v>
      </c>
      <c r="G1" s="16"/>
      <c r="H1" s="16"/>
      <c r="I1" s="16" t="str">
        <f>B4</f>
        <v>加岸ﾍﾞｱｰｽﾞ</v>
      </c>
      <c r="J1" s="16"/>
      <c r="K1" s="16"/>
      <c r="L1" s="16" t="str">
        <f>B5</f>
        <v>江戸川台ﾌｪﾆｯｸｽ</v>
      </c>
      <c r="M1" s="16"/>
      <c r="N1" s="16"/>
      <c r="O1" s="16" t="str">
        <f>B6</f>
        <v>流山ﾎｰｸｽ</v>
      </c>
      <c r="P1" s="16"/>
      <c r="Q1" s="16"/>
      <c r="R1" s="37">
        <f>B7</f>
        <v>0</v>
      </c>
      <c r="S1" s="38"/>
      <c r="T1" s="39"/>
      <c r="U1" s="17" t="s">
        <v>0</v>
      </c>
      <c r="V1" s="17" t="s">
        <v>1</v>
      </c>
      <c r="W1" s="17" t="s">
        <v>2</v>
      </c>
      <c r="X1" s="17" t="s">
        <v>3</v>
      </c>
      <c r="Y1" s="17" t="s">
        <v>4</v>
      </c>
      <c r="Z1" s="17" t="s">
        <v>5</v>
      </c>
      <c r="AA1" s="18" t="s">
        <v>6</v>
      </c>
    </row>
    <row r="2" spans="1:27" ht="90" customHeight="1">
      <c r="A2" s="20" t="s">
        <v>39</v>
      </c>
      <c r="B2" s="21" t="s">
        <v>11</v>
      </c>
      <c r="C2" s="22"/>
      <c r="D2" s="23"/>
      <c r="E2" s="24"/>
      <c r="F2" s="25">
        <v>3</v>
      </c>
      <c r="G2" s="26" t="s">
        <v>36</v>
      </c>
      <c r="H2" s="27">
        <v>5</v>
      </c>
      <c r="I2" s="25">
        <v>4</v>
      </c>
      <c r="J2" s="26" t="s">
        <v>36</v>
      </c>
      <c r="K2" s="27">
        <v>5</v>
      </c>
      <c r="L2" s="25">
        <v>15</v>
      </c>
      <c r="M2" s="26" t="s">
        <v>35</v>
      </c>
      <c r="N2" s="27">
        <v>0</v>
      </c>
      <c r="O2" s="25">
        <v>11</v>
      </c>
      <c r="P2" s="26" t="s">
        <v>35</v>
      </c>
      <c r="Q2" s="27">
        <v>3</v>
      </c>
      <c r="R2" s="25"/>
      <c r="S2" s="26"/>
      <c r="T2" s="27"/>
      <c r="U2" s="40">
        <f>SUM(V2:X2)</f>
        <v>4</v>
      </c>
      <c r="V2" s="41">
        <f>COUNTIF($C2:$Q2,"○")</f>
        <v>2</v>
      </c>
      <c r="W2" s="41">
        <f>COUNTIF($C2:$Q2,"●")</f>
        <v>2</v>
      </c>
      <c r="X2" s="41">
        <f>COUNTIF($C2:$Q2,"△")</f>
        <v>0</v>
      </c>
      <c r="Y2" s="30">
        <f>F2+I2+L2+O2+R2</f>
        <v>33</v>
      </c>
      <c r="Z2" s="30">
        <f>H2+K2+N2+Q2+T2</f>
        <v>13</v>
      </c>
      <c r="AA2" s="31">
        <f aca="true" t="shared" si="0" ref="AA2:AA7">Y2-Z2</f>
        <v>20</v>
      </c>
    </row>
    <row r="3" spans="1:27" ht="90" customHeight="1">
      <c r="A3" s="20" t="s">
        <v>38</v>
      </c>
      <c r="B3" s="21" t="s">
        <v>9</v>
      </c>
      <c r="C3" s="32">
        <v>5</v>
      </c>
      <c r="D3" s="33" t="s">
        <v>35</v>
      </c>
      <c r="E3" s="34">
        <v>3</v>
      </c>
      <c r="F3" s="22"/>
      <c r="G3" s="23"/>
      <c r="H3" s="24"/>
      <c r="I3" s="25">
        <v>2</v>
      </c>
      <c r="J3" s="26" t="s">
        <v>36</v>
      </c>
      <c r="K3" s="27">
        <v>13</v>
      </c>
      <c r="L3" s="25">
        <v>8</v>
      </c>
      <c r="M3" s="26" t="s">
        <v>35</v>
      </c>
      <c r="N3" s="27">
        <v>6</v>
      </c>
      <c r="O3" s="25">
        <v>3</v>
      </c>
      <c r="P3" s="26" t="s">
        <v>36</v>
      </c>
      <c r="Q3" s="27">
        <v>11</v>
      </c>
      <c r="R3" s="25"/>
      <c r="S3" s="26"/>
      <c r="T3" s="27"/>
      <c r="U3" s="40">
        <f>SUM(V3:X3)</f>
        <v>4</v>
      </c>
      <c r="V3" s="41">
        <f>COUNTIF($C3:$Q3,"○")</f>
        <v>2</v>
      </c>
      <c r="W3" s="41">
        <f>COUNTIF($C3:$Q3,"●")</f>
        <v>2</v>
      </c>
      <c r="X3" s="41">
        <f>COUNTIF($C3:$Q3,"△")</f>
        <v>0</v>
      </c>
      <c r="Y3" s="30">
        <f>C3+I3+L3+O3+R3</f>
        <v>18</v>
      </c>
      <c r="Z3" s="30">
        <f>E3+K3+N3+Q3+T3</f>
        <v>33</v>
      </c>
      <c r="AA3" s="31">
        <f t="shared" si="0"/>
        <v>-15</v>
      </c>
    </row>
    <row r="4" spans="1:27" ht="90" customHeight="1">
      <c r="A4" s="20" t="s">
        <v>37</v>
      </c>
      <c r="B4" s="21" t="s">
        <v>13</v>
      </c>
      <c r="C4" s="32">
        <v>5</v>
      </c>
      <c r="D4" s="33" t="s">
        <v>35</v>
      </c>
      <c r="E4" s="34">
        <v>4</v>
      </c>
      <c r="F4" s="32">
        <v>13</v>
      </c>
      <c r="G4" s="33" t="s">
        <v>35</v>
      </c>
      <c r="H4" s="34">
        <v>2</v>
      </c>
      <c r="I4" s="22"/>
      <c r="J4" s="23"/>
      <c r="K4" s="24"/>
      <c r="L4" s="25">
        <v>24</v>
      </c>
      <c r="M4" s="26" t="s">
        <v>35</v>
      </c>
      <c r="N4" s="27">
        <v>1</v>
      </c>
      <c r="O4" s="25">
        <v>7</v>
      </c>
      <c r="P4" s="26" t="s">
        <v>35</v>
      </c>
      <c r="Q4" s="27">
        <v>4</v>
      </c>
      <c r="R4" s="25"/>
      <c r="S4" s="26"/>
      <c r="T4" s="27"/>
      <c r="U4" s="40">
        <f>SUM(V4:X4)</f>
        <v>4</v>
      </c>
      <c r="V4" s="41">
        <f>COUNTIF($C4:$Q4,"○")</f>
        <v>4</v>
      </c>
      <c r="W4" s="41">
        <f>COUNTIF($C4:$Q4,"●")</f>
        <v>0</v>
      </c>
      <c r="X4" s="41">
        <f>COUNTIF($C4:$Q4,"△")</f>
        <v>0</v>
      </c>
      <c r="Y4" s="30">
        <f>C4+F4+L4+O4+R4</f>
        <v>49</v>
      </c>
      <c r="Z4" s="30">
        <f>E4+H4+N4+Q4+T4</f>
        <v>11</v>
      </c>
      <c r="AA4" s="31">
        <f t="shared" si="0"/>
        <v>38</v>
      </c>
    </row>
    <row r="5" spans="1:27" ht="90" customHeight="1">
      <c r="A5" s="20" t="s">
        <v>40</v>
      </c>
      <c r="B5" s="21" t="s">
        <v>10</v>
      </c>
      <c r="C5" s="32">
        <v>0</v>
      </c>
      <c r="D5" s="33" t="s">
        <v>36</v>
      </c>
      <c r="E5" s="34">
        <v>15</v>
      </c>
      <c r="F5" s="32">
        <v>6</v>
      </c>
      <c r="G5" s="33" t="s">
        <v>36</v>
      </c>
      <c r="H5" s="34">
        <v>8</v>
      </c>
      <c r="I5" s="32">
        <v>1</v>
      </c>
      <c r="J5" s="26" t="s">
        <v>36</v>
      </c>
      <c r="K5" s="34">
        <v>24</v>
      </c>
      <c r="L5" s="22"/>
      <c r="M5" s="23"/>
      <c r="N5" s="24"/>
      <c r="O5" s="25">
        <v>21</v>
      </c>
      <c r="P5" s="26" t="s">
        <v>35</v>
      </c>
      <c r="Q5" s="27">
        <v>9</v>
      </c>
      <c r="R5" s="25"/>
      <c r="S5" s="26"/>
      <c r="T5" s="27"/>
      <c r="U5" s="40">
        <f>SUM(V5:X5)</f>
        <v>4</v>
      </c>
      <c r="V5" s="41">
        <f>COUNTIF($C5:$Q5,"○")</f>
        <v>1</v>
      </c>
      <c r="W5" s="41">
        <f>COUNTIF($C5:$Q5,"●")</f>
        <v>3</v>
      </c>
      <c r="X5" s="41">
        <f>COUNTIF($C5:$Q5,"△")</f>
        <v>0</v>
      </c>
      <c r="Y5" s="30">
        <f>C5+F5+I5+O5+R5</f>
        <v>28</v>
      </c>
      <c r="Z5" s="30">
        <f>E5+H5+K5+Q5+T5</f>
        <v>56</v>
      </c>
      <c r="AA5" s="31">
        <f t="shared" si="0"/>
        <v>-28</v>
      </c>
    </row>
    <row r="6" spans="1:27" ht="90" customHeight="1">
      <c r="A6" s="20" t="s">
        <v>41</v>
      </c>
      <c r="B6" s="21" t="s">
        <v>32</v>
      </c>
      <c r="C6" s="32">
        <v>3</v>
      </c>
      <c r="D6" s="33" t="s">
        <v>36</v>
      </c>
      <c r="E6" s="34">
        <v>11</v>
      </c>
      <c r="F6" s="32">
        <v>11</v>
      </c>
      <c r="G6" s="33" t="s">
        <v>35</v>
      </c>
      <c r="H6" s="34">
        <v>3</v>
      </c>
      <c r="I6" s="32">
        <v>4</v>
      </c>
      <c r="J6" s="26" t="s">
        <v>36</v>
      </c>
      <c r="K6" s="34">
        <v>7</v>
      </c>
      <c r="L6" s="32">
        <v>9</v>
      </c>
      <c r="M6" s="33" t="s">
        <v>36</v>
      </c>
      <c r="N6" s="34">
        <v>21</v>
      </c>
      <c r="O6" s="22"/>
      <c r="P6" s="23"/>
      <c r="Q6" s="24"/>
      <c r="R6" s="25"/>
      <c r="S6" s="26"/>
      <c r="T6" s="27"/>
      <c r="U6" s="40">
        <f>SUM(V6:X6)</f>
        <v>4</v>
      </c>
      <c r="V6" s="41">
        <f>COUNTIF($C6:$Q6,"○")</f>
        <v>1</v>
      </c>
      <c r="W6" s="41">
        <f>COUNTIF($C6:$Q6,"●")</f>
        <v>3</v>
      </c>
      <c r="X6" s="41">
        <f>COUNTIF($C6:$Q6,"△")</f>
        <v>0</v>
      </c>
      <c r="Y6" s="30">
        <f>C6+F6+I6+L6+R6</f>
        <v>27</v>
      </c>
      <c r="Z6" s="30">
        <f>E6+H6+K6+N6+T6</f>
        <v>42</v>
      </c>
      <c r="AA6" s="31">
        <f t="shared" si="0"/>
        <v>-15</v>
      </c>
    </row>
    <row r="7" spans="1:27" ht="90" customHeight="1" hidden="1">
      <c r="A7" s="42"/>
      <c r="B7" s="43"/>
      <c r="C7" s="32">
        <f>T2</f>
        <v>0</v>
      </c>
      <c r="D7" s="33" t="str">
        <f>IF(C7&gt;=0,IF(C7&gt;E7,"○",IF(C7=E7,"△","●")),"　")</f>
        <v>△</v>
      </c>
      <c r="E7" s="34">
        <f>R2</f>
        <v>0</v>
      </c>
      <c r="F7" s="32">
        <f>T3</f>
        <v>0</v>
      </c>
      <c r="G7" s="33" t="str">
        <f>IF(F7&gt;0,IF(F7&gt;H7,"○",IF(F7=H7,"△","●")),"　")</f>
        <v>　</v>
      </c>
      <c r="H7" s="34">
        <f>R3</f>
        <v>0</v>
      </c>
      <c r="I7" s="32">
        <f>T4</f>
        <v>0</v>
      </c>
      <c r="J7" s="33" t="str">
        <f>IF(I7&gt;0,IF(I7&gt;K7,"○",IF(I7=K7,"△","●")),"　")</f>
        <v>　</v>
      </c>
      <c r="K7" s="34">
        <f>R4</f>
        <v>0</v>
      </c>
      <c r="L7" s="32">
        <f>T5</f>
        <v>0</v>
      </c>
      <c r="M7" s="33" t="str">
        <f>IF(L7&gt;0,IF(L7&gt;N7,"○",IF(L7=N7,"△","●")),"　")</f>
        <v>　</v>
      </c>
      <c r="N7" s="34">
        <f>R5</f>
        <v>0</v>
      </c>
      <c r="O7" s="32">
        <f>T6</f>
        <v>0</v>
      </c>
      <c r="P7" s="33" t="str">
        <f>IF(O7&gt;0,IF(O7&gt;Q7,"○",IF(O7=Q7,"△","●")),"　")</f>
        <v>　</v>
      </c>
      <c r="Q7" s="34">
        <f>R6</f>
        <v>0</v>
      </c>
      <c r="R7" s="22"/>
      <c r="S7" s="23"/>
      <c r="T7" s="24"/>
      <c r="U7" s="40"/>
      <c r="V7" s="40"/>
      <c r="W7" s="40"/>
      <c r="X7" s="40"/>
      <c r="Y7" s="30">
        <f>C7+F7+I7+L7+O7</f>
        <v>0</v>
      </c>
      <c r="Z7" s="30">
        <f>E7+H7+K7+N7+Q7</f>
        <v>0</v>
      </c>
      <c r="AA7" s="31">
        <f t="shared" si="0"/>
        <v>0</v>
      </c>
    </row>
  </sheetData>
  <sheetProtection/>
  <mergeCells count="12">
    <mergeCell ref="L5:N5"/>
    <mergeCell ref="O6:Q6"/>
    <mergeCell ref="R1:T1"/>
    <mergeCell ref="R7:T7"/>
    <mergeCell ref="O1:Q1"/>
    <mergeCell ref="I1:K1"/>
    <mergeCell ref="L1:N1"/>
    <mergeCell ref="I4:K4"/>
    <mergeCell ref="C2:E2"/>
    <mergeCell ref="F3:H3"/>
    <mergeCell ref="C1:E1"/>
    <mergeCell ref="F1:H1"/>
  </mergeCells>
  <dataValidations count="2">
    <dataValidation allowBlank="1" showInputMessage="1" showErrorMessage="1" imeMode="hiragana" sqref="B2:B7"/>
    <dataValidation allowBlank="1" showInputMessage="1" showErrorMessage="1" imeMode="off" sqref="U2:AA7 S2:T6 C2:R7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landscape" paperSize="9" scale="86" r:id="rId1"/>
  <headerFooter alignWithMargins="0">
    <oddHeader>&amp;C&amp;18第8回カドヤ杯（Bブロック）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D7"/>
  <sheetViews>
    <sheetView zoomScalePageLayoutView="0" workbookViewId="0" topLeftCell="B1">
      <selection activeCell="D9" sqref="D9"/>
    </sheetView>
  </sheetViews>
  <sheetFormatPr defaultColWidth="8.796875" defaultRowHeight="17.25"/>
  <cols>
    <col min="1" max="1" width="3.59765625" style="2" hidden="1" customWidth="1"/>
    <col min="2" max="2" width="15.69921875" style="2" bestFit="1" customWidth="1"/>
    <col min="3" max="3" width="3.59765625" style="2" hidden="1" customWidth="1"/>
    <col min="4" max="4" width="16.19921875" style="2" bestFit="1" customWidth="1"/>
    <col min="5" max="16384" width="8.796875" style="2" customWidth="1"/>
  </cols>
  <sheetData>
    <row r="1" spans="2:4" ht="17.25">
      <c r="B1" s="3" t="s">
        <v>27</v>
      </c>
      <c r="C1" s="1" t="s">
        <v>27</v>
      </c>
      <c r="D1" s="3" t="s">
        <v>28</v>
      </c>
    </row>
    <row r="2" spans="1:4" ht="17.25">
      <c r="A2" s="2" t="s">
        <v>16</v>
      </c>
      <c r="B2" s="10" t="s">
        <v>15</v>
      </c>
      <c r="C2" s="10" t="s">
        <v>22</v>
      </c>
      <c r="D2" s="10" t="s">
        <v>11</v>
      </c>
    </row>
    <row r="3" spans="1:4" ht="17.25">
      <c r="A3" s="2" t="s">
        <v>17</v>
      </c>
      <c r="B3" s="8" t="s">
        <v>30</v>
      </c>
      <c r="C3" s="8" t="s">
        <v>23</v>
      </c>
      <c r="D3" s="8" t="s">
        <v>9</v>
      </c>
    </row>
    <row r="4" spans="1:4" ht="17.25">
      <c r="A4" s="2" t="s">
        <v>18</v>
      </c>
      <c r="B4" s="8" t="s">
        <v>7</v>
      </c>
      <c r="C4" s="8" t="s">
        <v>24</v>
      </c>
      <c r="D4" s="8" t="s">
        <v>13</v>
      </c>
    </row>
    <row r="5" spans="1:4" ht="17.25">
      <c r="A5" s="2" t="s">
        <v>19</v>
      </c>
      <c r="B5" s="8" t="s">
        <v>14</v>
      </c>
      <c r="C5" s="8" t="s">
        <v>25</v>
      </c>
      <c r="D5" s="8" t="s">
        <v>10</v>
      </c>
    </row>
    <row r="6" spans="1:4" ht="17.25">
      <c r="A6" s="2" t="s">
        <v>20</v>
      </c>
      <c r="B6" s="8" t="s">
        <v>12</v>
      </c>
      <c r="C6" s="8" t="s">
        <v>26</v>
      </c>
      <c r="D6" s="8" t="s">
        <v>32</v>
      </c>
    </row>
    <row r="7" spans="1:4" ht="17.25">
      <c r="A7" s="2" t="s">
        <v>21</v>
      </c>
      <c r="B7" s="9" t="s">
        <v>8</v>
      </c>
      <c r="C7" s="9"/>
      <c r="D7" s="9"/>
    </row>
  </sheetData>
  <sheetProtection/>
  <hyperlinks>
    <hyperlink ref="B1" location="Aﾌﾞﾛｯｸ!A1" display="Aﾌﾞﾛｯｸ"/>
    <hyperlink ref="D1" location="Bﾌﾞﾛｯｸ!A1" display="Bﾌﾞﾛｯｸ"/>
  </hyperlink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STN02</cp:lastModifiedBy>
  <cp:lastPrinted>2011-08-30T07:08:44Z</cp:lastPrinted>
  <dcterms:created xsi:type="dcterms:W3CDTF">2004-09-10T01:20:12Z</dcterms:created>
  <dcterms:modified xsi:type="dcterms:W3CDTF">2011-08-30T07:08:51Z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